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3\5. Maio\2° quinzena\"/>
    </mc:Choice>
  </mc:AlternateContent>
  <bookViews>
    <workbookView xWindow="0" yWindow="0" windowWidth="28800" windowHeight="11610"/>
  </bookViews>
  <sheets>
    <sheet name="16 a 31.05.2023" sheetId="1" r:id="rId1"/>
  </sheets>
  <definedNames>
    <definedName name="_xlnm._FilterDatabase" localSheetId="0" hidden="1">'16 a 31.05.2023'!$U$2:$Z$31</definedName>
  </definedNames>
  <calcPr calcId="162913"/>
</workbook>
</file>

<file path=xl/calcChain.xml><?xml version="1.0" encoding="utf-8"?>
<calcChain xmlns="http://schemas.openxmlformats.org/spreadsheetml/2006/main">
  <c r="Y25" i="1" l="1"/>
  <c r="U23" i="1"/>
  <c r="U17" i="1"/>
  <c r="Y23" i="1"/>
  <c r="Y31" i="1" s="1"/>
  <c r="Y17" i="1"/>
  <c r="Y9" i="1"/>
  <c r="U8" i="1"/>
  <c r="U31" i="1" s="1"/>
  <c r="Y8" i="1"/>
  <c r="Y6" i="1"/>
  <c r="Z4" i="1"/>
  <c r="Z5" i="1"/>
  <c r="Z6" i="1"/>
  <c r="Z7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" i="1"/>
  <c r="V31" i="1"/>
  <c r="W31" i="1"/>
  <c r="X31" i="1"/>
  <c r="Z8" i="1" l="1"/>
  <c r="Z31" i="1"/>
</calcChain>
</file>

<file path=xl/sharedStrings.xml><?xml version="1.0" encoding="utf-8"?>
<sst xmlns="http://schemas.openxmlformats.org/spreadsheetml/2006/main" count="459" uniqueCount="178">
  <si>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</si>
  <si>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</si>
  <si>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</si>
  <si>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</si>
  <si>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</si>
  <si>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</si>
  <si>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</si>
  <si>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</si>
  <si>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</si>
  <si>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</si>
  <si>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</si>
  <si>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</si>
  <si>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</si>
  <si>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</si>
  <si>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</si>
  <si>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</si>
  <si>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</si>
  <si>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</si>
  <si>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</si>
  <si>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</si>
  <si>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</si>
  <si>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</si>
  <si>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</si>
  <si>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</si>
  <si>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</si>
  <si>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</si>
  <si>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</si>
  <si>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E</t>
  </si>
  <si>
    <t>Empregado</t>
  </si>
  <si>
    <t>EF</t>
  </si>
  <si>
    <t>Efetivo</t>
  </si>
  <si>
    <t>ESPECIALISTA GESTAO DE TELECOMUNICACOES</t>
  </si>
  <si>
    <t>AÉREO</t>
  </si>
  <si>
    <t>ECONOMICA</t>
  </si>
  <si>
    <t>ECONOMICO</t>
  </si>
  <si>
    <t>GERÊNCIA DE ENGENHARIA E OPERACÃO DE SAT</t>
  </si>
  <si>
    <t>GERÊNCIA DE MANUTENÇÃO DA PLANTA</t>
  </si>
  <si>
    <t>Brasília - DF</t>
  </si>
  <si>
    <t>RAFAEL BATISTA LEITE GOMES</t>
  </si>
  <si>
    <t>São Paulo - SP</t>
  </si>
  <si>
    <t>Brasília-DF</t>
  </si>
  <si>
    <t>LEONARDO AUGUSTO DE SOUZA SILVEIRA</t>
  </si>
  <si>
    <t>Brasilia</t>
  </si>
  <si>
    <t>RENATA SILVA OLIVEIRA</t>
  </si>
  <si>
    <t>GERÊNCIA DE PLANEJAMENTO E MARKETING</t>
  </si>
  <si>
    <t>Brasília</t>
  </si>
  <si>
    <t>RELATÓRIO DE VIAGENS A SERVIÇO DA TELEBRAS - PERÍODO DE 16 A 31 DE MAIO DE 2023</t>
  </si>
  <si>
    <t>WELLINGTON FERNANDES</t>
  </si>
  <si>
    <t>GERÊNCIA DE OPERAÇÃO DE REDES E SERVIÇOS</t>
  </si>
  <si>
    <t>CARGO EM EXTINCAO</t>
  </si>
  <si>
    <t>Entrega, instalação e configuração dos notebooks ER</t>
  </si>
  <si>
    <t>FSIKBI/AGWVTQ/ZKCCMB</t>
  </si>
  <si>
    <t>Porto Alegre - RS</t>
  </si>
  <si>
    <t>28.05.2023</t>
  </si>
  <si>
    <t>31.05.2023</t>
  </si>
  <si>
    <t>LEANDRO NEVES DE OLIVEIRA BANDO</t>
  </si>
  <si>
    <t>ASSESSORIA DE RELAÇÕES COM INVESTIDORES</t>
  </si>
  <si>
    <t>COORDENADOR</t>
  </si>
  <si>
    <t>Estudo Interdisciplinar de Campo do Curso de Altos Estudos</t>
  </si>
  <si>
    <t>29.05.2023</t>
  </si>
  <si>
    <t>02.06.2023</t>
  </si>
  <si>
    <t>CAIO CÉSAR GOULART BOMFIM</t>
  </si>
  <si>
    <t>Investigação e Substituição do SW8 do HPA Plate</t>
  </si>
  <si>
    <t>HNZMJQ</t>
  </si>
  <si>
    <t>Florianópolis</t>
  </si>
  <si>
    <t>17.05.2023</t>
  </si>
  <si>
    <t>19.05.2023</t>
  </si>
  <si>
    <t>LEANDRO REZENDE DE OLIVEIRA</t>
  </si>
  <si>
    <t>GERÊNCIA DE ENGENHARIA DE CLIENTES</t>
  </si>
  <si>
    <t>Evento ABRINT 2023</t>
  </si>
  <si>
    <t>Brasília DF</t>
  </si>
  <si>
    <t>São Paulo Congonhas</t>
  </si>
  <si>
    <t>24.05.2023</t>
  </si>
  <si>
    <t>27.05.2023</t>
  </si>
  <si>
    <t>PALMERSTON DONIZZETI TAVEIRA</t>
  </si>
  <si>
    <t>GERÊNCIA DE INOVAÇÃO</t>
  </si>
  <si>
    <t>GERENTE</t>
  </si>
  <si>
    <t>Participar do evento PADTECDAY</t>
  </si>
  <si>
    <t>ED4FYL E VKUTFS</t>
  </si>
  <si>
    <t>Campinas - Virocopos</t>
  </si>
  <si>
    <t>23.05.2023</t>
  </si>
  <si>
    <t>Instalação e Comissionamento de Telemetria TSDA (Clemar)</t>
  </si>
  <si>
    <t>Caxias do Sul - RS - Site: (RSCSL0TR001)</t>
  </si>
  <si>
    <t>26.05.2023</t>
  </si>
  <si>
    <t>VAGNER VIEIRA SCHMITT</t>
  </si>
  <si>
    <t>ESCRITÓRIO REGIONAL DE PORTO ALEGRE</t>
  </si>
  <si>
    <t>PARTICIPAÇÃO ABRINT 2023</t>
  </si>
  <si>
    <t>PORTO ALEGRE - RS</t>
  </si>
  <si>
    <t>SÃO PAULO - SP</t>
  </si>
  <si>
    <t>NORBERTO SOUSA GONÇALVES</t>
  </si>
  <si>
    <t>ESCRITÓRIO REGIONAL DE BELÉM</t>
  </si>
  <si>
    <t>Participar do evento ABRINT/2023</t>
  </si>
  <si>
    <t>SÃO PAULO - CONGONHAS/BRASIL</t>
  </si>
  <si>
    <t>HENRIQUE PRIMO VIEIRA</t>
  </si>
  <si>
    <t>Atividades de manutenção do sistema de redundância dos HPA</t>
  </si>
  <si>
    <t>MV1SBKSDSCBR</t>
  </si>
  <si>
    <t>Florianopolis/SC</t>
  </si>
  <si>
    <t>IDO ALEXANDRE RODRIGUES ALVES</t>
  </si>
  <si>
    <t>São Paulo - Congonhas</t>
  </si>
  <si>
    <t>25.05.2023</t>
  </si>
  <si>
    <t>FLÁVIA ELISABETH CARDOSO PIRES</t>
  </si>
  <si>
    <t>Reunião/ visita mensal em conjunto com a Defesa COPE-S</t>
  </si>
  <si>
    <t>MV1JVGQF8JBR</t>
  </si>
  <si>
    <t>Rio de Janiero - Galeão - COPE-s</t>
  </si>
  <si>
    <t>18.05.2023</t>
  </si>
  <si>
    <t>DANIEL FRÓES SOUZA</t>
  </si>
  <si>
    <t>GERÊNCIA JURÍDICA</t>
  </si>
  <si>
    <t>Audiiência na 21ª Vara Cível da Cidade do Rio de Janeiro</t>
  </si>
  <si>
    <t>GLRJHZ/EVWGKO</t>
  </si>
  <si>
    <t>Brasilia - DF</t>
  </si>
  <si>
    <t>Rio de Janeiro - RJ (SDU)</t>
  </si>
  <si>
    <t>Evento Abrint 2023</t>
  </si>
  <si>
    <t>HGPUUL</t>
  </si>
  <si>
    <t>ANDRÉ DA COSTA FERREIRA</t>
  </si>
  <si>
    <t>GERÊNCIA DE VENDAS</t>
  </si>
  <si>
    <t>Apoio Comercial na Demonstração do T3SAT em evento</t>
  </si>
  <si>
    <t>João Pessoa - PB</t>
  </si>
  <si>
    <t>30.05.2023</t>
  </si>
  <si>
    <t>03.06.2023</t>
  </si>
  <si>
    <t>MAURÍCIO DE SOUZA SANTOS</t>
  </si>
  <si>
    <t>Fiscalização da Manutenção da Planta - TLB-CTR-2022/00067</t>
  </si>
  <si>
    <t>MV1NDBJ1VJBR</t>
  </si>
  <si>
    <t>16.05.2023</t>
  </si>
  <si>
    <t>RODRIGO ANDRADE SILVEIRA DE ARAÚJO</t>
  </si>
  <si>
    <t>Manutenção Preventiva Vertiv Gateway Salvador-BA</t>
  </si>
  <si>
    <t>MV1JI5A8YEBR</t>
  </si>
  <si>
    <t>Salvador-BA</t>
  </si>
  <si>
    <t>EDWARD DOUGLAS DE MELO PEREIRA JÚNIOR</t>
  </si>
  <si>
    <t>Evento - Abrint 2023</t>
  </si>
  <si>
    <t>MARCELO GUIMARÃES MENDES</t>
  </si>
  <si>
    <t>GJ9W6T/DDMGRW</t>
  </si>
  <si>
    <t>RODRIGO BOTELHO MACHADO</t>
  </si>
  <si>
    <t>AD</t>
  </si>
  <si>
    <t>Ad Nutum</t>
  </si>
  <si>
    <t>Reunião com Novo Comandante do COPE/S e Vistoria da Infra</t>
  </si>
  <si>
    <t>WVJLJP</t>
  </si>
  <si>
    <t>RIO DE JANEIRO - GIG</t>
  </si>
  <si>
    <t>ANDRE ROSA LOPES</t>
  </si>
  <si>
    <t>GERÊNCIA DE TECNOLOGIA E SOLUÇÕES SAT.</t>
  </si>
  <si>
    <t>ASSESSOR II</t>
  </si>
  <si>
    <t>ITALO CESAR MOREIRA DE AGUIAR</t>
  </si>
  <si>
    <t>ESCRITÓRIO REGIONAL DE FORTALEZA</t>
  </si>
  <si>
    <t>PARTICIPAÇÃO NA ABRINT</t>
  </si>
  <si>
    <t>UMNUXX - DOGUSO</t>
  </si>
  <si>
    <t>Fortaleza - CE</t>
  </si>
  <si>
    <t>DAUCLEBER JOSÉ TEODORO</t>
  </si>
  <si>
    <t>GERSON BANHOS SILVA DE ARAUJO</t>
  </si>
  <si>
    <t>RQ</t>
  </si>
  <si>
    <t>Requisitado Estatut.</t>
  </si>
  <si>
    <t>Belém</t>
  </si>
  <si>
    <t>MARCOS BAFUTTO</t>
  </si>
  <si>
    <t>DIRETORIA COMERCIAL</t>
  </si>
  <si>
    <t>X</t>
  </si>
  <si>
    <t>Executivo</t>
  </si>
  <si>
    <t>DV</t>
  </si>
  <si>
    <t>Diretor CLT s/ Vinc</t>
  </si>
  <si>
    <t>DIRETOR</t>
  </si>
  <si>
    <t>Participar do Evento ABRINT 2023</t>
  </si>
  <si>
    <t>LUIS FERNANDO DE FREITAS ASSUMPÇÃO</t>
  </si>
  <si>
    <t>DIRETORIA TÉCNICO-OPERACIONAL</t>
  </si>
  <si>
    <t>Participar de reuniões e do Evento Critical Communicações</t>
  </si>
  <si>
    <t>29JWDD/2425294</t>
  </si>
  <si>
    <t>Helsinque - Finlândia</t>
  </si>
  <si>
    <t>20.05.2023</t>
  </si>
  <si>
    <t>FREDERICO DE SIQUEIRA FILHO</t>
  </si>
  <si>
    <t>PRESIDÊNCIA</t>
  </si>
  <si>
    <t>PV</t>
  </si>
  <si>
    <t>Presidente c/Vínculo</t>
  </si>
  <si>
    <t>PRESIDENTE</t>
  </si>
  <si>
    <t>Diretriz 243/2015 - Suporte à transferência de pessoas TB</t>
  </si>
  <si>
    <t>SBJXIC</t>
  </si>
  <si>
    <t>21.05.2023</t>
  </si>
  <si>
    <t>Abertura do Encontro Nacional 2023 da ABRINT</t>
  </si>
  <si>
    <t>Resende-RJ</t>
  </si>
  <si>
    <t>São Paulo-SP</t>
  </si>
  <si>
    <t>Data da última atualização</t>
  </si>
  <si>
    <t>Buenos Aires-ARG*</t>
  </si>
  <si>
    <t xml:space="preserve">* Os bilhetes da viagem de ida e volta de São Paulo foram custeados pelo próprio colaborador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</si>
</sst>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abSelected="1" topLeftCell="A10" zoomScale="70" zoomScaleNormal="70" workbookViewId="0">
      <selection activeCell="B34" sqref="B34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4.42578125" style="2" bestFit="1" customWidth="1"/>
    <col min="23" max="23" width="16.42578125" style="2" bestFit="1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10" t="s">
        <v>46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.75" customHeight="1" x14ac:dyDescent="0.2">
      <c r="A3" s="2" t="s">
        <v>26</v>
      </c>
      <c r="B3" s="2">
        <v>2315</v>
      </c>
      <c r="C3" s="2" t="s">
        <v>47</v>
      </c>
      <c r="D3" s="2">
        <v>3500</v>
      </c>
      <c r="E3" s="2" t="s">
        <v>48</v>
      </c>
      <c r="F3" s="2" t="s">
        <v>27</v>
      </c>
      <c r="G3" s="2" t="s">
        <v>28</v>
      </c>
      <c r="H3" s="2" t="s">
        <v>29</v>
      </c>
      <c r="I3" s="2" t="s">
        <v>30</v>
      </c>
      <c r="J3" s="2">
        <v>9096</v>
      </c>
      <c r="K3" s="2" t="s">
        <v>49</v>
      </c>
      <c r="L3" s="2">
        <v>6010</v>
      </c>
      <c r="M3" s="2" t="s">
        <v>50</v>
      </c>
      <c r="N3" s="2" t="s">
        <v>51</v>
      </c>
      <c r="O3" s="2" t="s">
        <v>32</v>
      </c>
      <c r="P3" s="2" t="s">
        <v>40</v>
      </c>
      <c r="Q3" s="2" t="s">
        <v>52</v>
      </c>
      <c r="R3" s="2" t="s">
        <v>53</v>
      </c>
      <c r="S3" s="3" t="s">
        <v>54</v>
      </c>
      <c r="T3" s="2" t="s">
        <v>33</v>
      </c>
      <c r="U3" s="4">
        <v>3292.83</v>
      </c>
      <c r="V3" s="4">
        <v>0</v>
      </c>
      <c r="W3" s="2">
        <v>4</v>
      </c>
      <c r="X3" s="4">
        <v>380</v>
      </c>
      <c r="Y3" s="4">
        <v>1034.8800000000001</v>
      </c>
      <c r="Z3" s="4">
        <f>SUM(U3:V3,X3:Y3)</f>
        <v>4707.71</v>
      </c>
    </row>
    <row r="4" spans="1:26" ht="27.75" customHeight="1" x14ac:dyDescent="0.2">
      <c r="A4" s="2" t="s">
        <v>26</v>
      </c>
      <c r="B4" s="2">
        <v>4379</v>
      </c>
      <c r="C4" s="2" t="s">
        <v>55</v>
      </c>
      <c r="D4" s="2">
        <v>2100</v>
      </c>
      <c r="E4" s="2" t="s">
        <v>56</v>
      </c>
      <c r="F4" s="2" t="s">
        <v>27</v>
      </c>
      <c r="G4" s="2" t="s">
        <v>28</v>
      </c>
      <c r="H4" s="2" t="s">
        <v>29</v>
      </c>
      <c r="I4" s="2" t="s">
        <v>30</v>
      </c>
      <c r="J4" s="2">
        <v>2001</v>
      </c>
      <c r="K4" s="2" t="s">
        <v>57</v>
      </c>
      <c r="L4" s="2">
        <v>5964</v>
      </c>
      <c r="M4" s="2" t="s">
        <v>58</v>
      </c>
      <c r="O4" s="2" t="s">
        <v>32</v>
      </c>
      <c r="P4" s="2" t="s">
        <v>40</v>
      </c>
      <c r="Q4" s="2" t="s">
        <v>173</v>
      </c>
      <c r="R4" s="2" t="s">
        <v>59</v>
      </c>
      <c r="S4" s="3" t="s">
        <v>60</v>
      </c>
      <c r="U4" s="4">
        <v>0</v>
      </c>
      <c r="V4" s="4">
        <v>0</v>
      </c>
      <c r="W4" s="2">
        <v>5</v>
      </c>
      <c r="X4" s="4">
        <v>380</v>
      </c>
      <c r="Y4" s="4">
        <v>1917.4</v>
      </c>
      <c r="Z4" s="4">
        <f t="shared" ref="Z4:Z30" si="0">SUM(U4:V4,X4:Y4)</f>
        <v>2297.4</v>
      </c>
    </row>
    <row r="5" spans="1:26" ht="27.75" customHeight="1" x14ac:dyDescent="0.2">
      <c r="A5" s="2" t="s">
        <v>26</v>
      </c>
      <c r="B5" s="2">
        <v>4388</v>
      </c>
      <c r="C5" s="2" t="s">
        <v>61</v>
      </c>
      <c r="D5" s="2">
        <v>3820</v>
      </c>
      <c r="E5" s="2" t="s">
        <v>35</v>
      </c>
      <c r="F5" s="2" t="s">
        <v>27</v>
      </c>
      <c r="G5" s="2" t="s">
        <v>28</v>
      </c>
      <c r="H5" s="2" t="s">
        <v>29</v>
      </c>
      <c r="I5" s="2" t="s">
        <v>30</v>
      </c>
      <c r="J5" s="2">
        <v>2001</v>
      </c>
      <c r="K5" s="2" t="s">
        <v>57</v>
      </c>
      <c r="L5" s="2">
        <v>6006</v>
      </c>
      <c r="M5" s="2" t="s">
        <v>62</v>
      </c>
      <c r="N5" s="2" t="s">
        <v>63</v>
      </c>
      <c r="O5" s="2" t="s">
        <v>32</v>
      </c>
      <c r="P5" s="2" t="s">
        <v>42</v>
      </c>
      <c r="Q5" s="2" t="s">
        <v>64</v>
      </c>
      <c r="R5" s="2" t="s">
        <v>65</v>
      </c>
      <c r="S5" s="3" t="s">
        <v>66</v>
      </c>
      <c r="T5" s="2" t="s">
        <v>33</v>
      </c>
      <c r="U5" s="4">
        <v>2545.7399999999998</v>
      </c>
      <c r="V5" s="4">
        <v>0</v>
      </c>
      <c r="W5" s="2">
        <v>3</v>
      </c>
      <c r="X5" s="4">
        <v>80</v>
      </c>
      <c r="Y5" s="4">
        <v>834.2</v>
      </c>
      <c r="Z5" s="4">
        <f t="shared" si="0"/>
        <v>3459.9399999999996</v>
      </c>
    </row>
    <row r="6" spans="1:26" ht="27.75" customHeight="1" x14ac:dyDescent="0.2">
      <c r="A6" s="2" t="s">
        <v>26</v>
      </c>
      <c r="B6" s="2">
        <v>4439</v>
      </c>
      <c r="C6" s="2" t="s">
        <v>67</v>
      </c>
      <c r="D6" s="2">
        <v>3300</v>
      </c>
      <c r="E6" s="2" t="s">
        <v>68</v>
      </c>
      <c r="F6" s="2" t="s">
        <v>27</v>
      </c>
      <c r="G6" s="2" t="s">
        <v>28</v>
      </c>
      <c r="H6" s="2" t="s">
        <v>29</v>
      </c>
      <c r="I6" s="2" t="s">
        <v>30</v>
      </c>
      <c r="J6" s="2">
        <v>2001</v>
      </c>
      <c r="K6" s="2" t="s">
        <v>57</v>
      </c>
      <c r="L6" s="2">
        <v>5989</v>
      </c>
      <c r="M6" s="2" t="s">
        <v>69</v>
      </c>
      <c r="O6" s="2" t="s">
        <v>32</v>
      </c>
      <c r="P6" s="2" t="s">
        <v>70</v>
      </c>
      <c r="Q6" s="2" t="s">
        <v>71</v>
      </c>
      <c r="R6" s="2" t="s">
        <v>72</v>
      </c>
      <c r="S6" s="3" t="s">
        <v>73</v>
      </c>
      <c r="T6" s="2" t="s">
        <v>33</v>
      </c>
      <c r="U6" s="4">
        <v>1147.0999999999999</v>
      </c>
      <c r="V6" s="4">
        <v>0</v>
      </c>
      <c r="W6" s="2">
        <v>4</v>
      </c>
      <c r="X6" s="4">
        <v>220</v>
      </c>
      <c r="Y6" s="4">
        <f>1702.18-220</f>
        <v>1482.18</v>
      </c>
      <c r="Z6" s="4">
        <f t="shared" si="0"/>
        <v>2849.2799999999997</v>
      </c>
    </row>
    <row r="7" spans="1:26" ht="27.75" customHeight="1" x14ac:dyDescent="0.2">
      <c r="A7" s="2" t="s">
        <v>26</v>
      </c>
      <c r="B7" s="2">
        <v>4455</v>
      </c>
      <c r="C7" s="2" t="s">
        <v>74</v>
      </c>
      <c r="D7" s="2">
        <v>3100</v>
      </c>
      <c r="E7" s="2" t="s">
        <v>75</v>
      </c>
      <c r="F7" s="2" t="s">
        <v>27</v>
      </c>
      <c r="G7" s="2" t="s">
        <v>28</v>
      </c>
      <c r="H7" s="2" t="s">
        <v>29</v>
      </c>
      <c r="I7" s="2" t="s">
        <v>30</v>
      </c>
      <c r="J7" s="2">
        <v>1005</v>
      </c>
      <c r="K7" s="2" t="s">
        <v>76</v>
      </c>
      <c r="L7" s="2">
        <v>6007</v>
      </c>
      <c r="M7" s="2" t="s">
        <v>77</v>
      </c>
      <c r="N7" s="2" t="s">
        <v>78</v>
      </c>
      <c r="O7" s="2" t="s">
        <v>32</v>
      </c>
      <c r="P7" s="2" t="s">
        <v>37</v>
      </c>
      <c r="Q7" s="2" t="s">
        <v>79</v>
      </c>
      <c r="R7" s="2" t="s">
        <v>80</v>
      </c>
      <c r="S7" s="3" t="s">
        <v>72</v>
      </c>
      <c r="T7" s="2" t="s">
        <v>33</v>
      </c>
      <c r="U7" s="4">
        <v>2593.19</v>
      </c>
      <c r="V7" s="4">
        <v>0</v>
      </c>
      <c r="W7" s="2">
        <v>2</v>
      </c>
      <c r="X7" s="4">
        <v>160</v>
      </c>
      <c r="Y7" s="4">
        <v>529.35</v>
      </c>
      <c r="Z7" s="4">
        <f t="shared" si="0"/>
        <v>3282.54</v>
      </c>
    </row>
    <row r="8" spans="1:26" ht="27.75" customHeight="1" x14ac:dyDescent="0.2">
      <c r="A8" s="2" t="s">
        <v>26</v>
      </c>
      <c r="B8" s="2">
        <v>4485</v>
      </c>
      <c r="C8" s="2" t="s">
        <v>38</v>
      </c>
      <c r="D8" s="2">
        <v>3600</v>
      </c>
      <c r="E8" s="2" t="s">
        <v>36</v>
      </c>
      <c r="F8" s="2" t="s">
        <v>27</v>
      </c>
      <c r="G8" s="2" t="s">
        <v>28</v>
      </c>
      <c r="H8" s="2" t="s">
        <v>29</v>
      </c>
      <c r="I8" s="2" t="s">
        <v>30</v>
      </c>
      <c r="J8" s="2">
        <v>9099</v>
      </c>
      <c r="K8" s="2" t="s">
        <v>31</v>
      </c>
      <c r="L8" s="2">
        <v>6003</v>
      </c>
      <c r="M8" s="2" t="s">
        <v>81</v>
      </c>
      <c r="O8" s="2" t="s">
        <v>32</v>
      </c>
      <c r="P8" s="2" t="s">
        <v>40</v>
      </c>
      <c r="Q8" s="2" t="s">
        <v>82</v>
      </c>
      <c r="R8" s="2" t="s">
        <v>80</v>
      </c>
      <c r="S8" s="3" t="s">
        <v>83</v>
      </c>
      <c r="T8" s="2" t="s">
        <v>34</v>
      </c>
      <c r="U8" s="4">
        <f>1714.6+450.82-V8</f>
        <v>1893.8000000000002</v>
      </c>
      <c r="V8" s="4">
        <v>271.62</v>
      </c>
      <c r="W8" s="2">
        <v>4</v>
      </c>
      <c r="X8" s="4">
        <v>80</v>
      </c>
      <c r="Y8" s="4">
        <f>1110.47-110</f>
        <v>1000.47</v>
      </c>
      <c r="Z8" s="4">
        <f t="shared" si="0"/>
        <v>3245.8900000000003</v>
      </c>
    </row>
    <row r="9" spans="1:26" ht="27.75" customHeight="1" x14ac:dyDescent="0.2">
      <c r="A9" s="2" t="s">
        <v>26</v>
      </c>
      <c r="B9" s="2">
        <v>4499</v>
      </c>
      <c r="C9" s="2" t="s">
        <v>84</v>
      </c>
      <c r="D9" s="2">
        <v>4771</v>
      </c>
      <c r="E9" s="2" t="s">
        <v>85</v>
      </c>
      <c r="F9" s="2" t="s">
        <v>27</v>
      </c>
      <c r="G9" s="2" t="s">
        <v>28</v>
      </c>
      <c r="H9" s="2" t="s">
        <v>29</v>
      </c>
      <c r="I9" s="2" t="s">
        <v>30</v>
      </c>
      <c r="J9" s="2">
        <v>1005</v>
      </c>
      <c r="K9" s="2" t="s">
        <v>76</v>
      </c>
      <c r="L9" s="2">
        <v>511</v>
      </c>
      <c r="M9" s="2" t="s">
        <v>86</v>
      </c>
      <c r="O9" s="2" t="s">
        <v>32</v>
      </c>
      <c r="P9" s="2" t="s">
        <v>87</v>
      </c>
      <c r="Q9" s="2" t="s">
        <v>88</v>
      </c>
      <c r="R9" s="2" t="s">
        <v>80</v>
      </c>
      <c r="S9" s="3" t="s">
        <v>73</v>
      </c>
      <c r="T9" s="2" t="s">
        <v>33</v>
      </c>
      <c r="U9" s="4">
        <v>553.55999999999995</v>
      </c>
      <c r="V9" s="4">
        <v>0</v>
      </c>
      <c r="W9" s="2">
        <v>0</v>
      </c>
      <c r="X9" s="4">
        <v>220</v>
      </c>
      <c r="Y9" s="4">
        <f>2125.66-220</f>
        <v>1905.6599999999999</v>
      </c>
      <c r="Z9" s="4">
        <f t="shared" si="0"/>
        <v>2679.22</v>
      </c>
    </row>
    <row r="10" spans="1:26" ht="27.75" customHeight="1" x14ac:dyDescent="0.2">
      <c r="A10" s="2" t="s">
        <v>26</v>
      </c>
      <c r="B10" s="2">
        <v>4516</v>
      </c>
      <c r="C10" s="2" t="s">
        <v>89</v>
      </c>
      <c r="D10" s="2">
        <v>4741</v>
      </c>
      <c r="E10" s="2" t="s">
        <v>90</v>
      </c>
      <c r="F10" s="2" t="s">
        <v>27</v>
      </c>
      <c r="G10" s="2" t="s">
        <v>28</v>
      </c>
      <c r="H10" s="2" t="s">
        <v>29</v>
      </c>
      <c r="I10" s="2" t="s">
        <v>30</v>
      </c>
      <c r="J10" s="2">
        <v>9099</v>
      </c>
      <c r="K10" s="2" t="s">
        <v>31</v>
      </c>
      <c r="L10" s="2">
        <v>451</v>
      </c>
      <c r="M10" s="2" t="s">
        <v>91</v>
      </c>
      <c r="N10" s="2">
        <v>13883770</v>
      </c>
      <c r="O10" s="2" t="s">
        <v>32</v>
      </c>
      <c r="P10" s="2" t="s">
        <v>37</v>
      </c>
      <c r="Q10" s="2" t="s">
        <v>92</v>
      </c>
      <c r="R10" s="2" t="s">
        <v>80</v>
      </c>
      <c r="S10" s="3" t="s">
        <v>73</v>
      </c>
      <c r="T10" s="2" t="s">
        <v>33</v>
      </c>
      <c r="U10" s="4">
        <v>2645.02</v>
      </c>
      <c r="V10" s="4">
        <v>0</v>
      </c>
      <c r="W10" s="2">
        <v>5</v>
      </c>
      <c r="X10" s="4">
        <v>220</v>
      </c>
      <c r="Y10" s="4">
        <v>1589.94</v>
      </c>
      <c r="Z10" s="4">
        <f t="shared" si="0"/>
        <v>4454.96</v>
      </c>
    </row>
    <row r="11" spans="1:26" ht="27.75" customHeight="1" x14ac:dyDescent="0.2">
      <c r="A11" s="2" t="s">
        <v>26</v>
      </c>
      <c r="B11" s="2">
        <v>4548</v>
      </c>
      <c r="C11" s="2" t="s">
        <v>93</v>
      </c>
      <c r="D11" s="2">
        <v>3500</v>
      </c>
      <c r="E11" s="2" t="s">
        <v>48</v>
      </c>
      <c r="F11" s="2" t="s">
        <v>27</v>
      </c>
      <c r="G11" s="2" t="s">
        <v>28</v>
      </c>
      <c r="H11" s="2" t="s">
        <v>29</v>
      </c>
      <c r="I11" s="2" t="s">
        <v>30</v>
      </c>
      <c r="J11" s="2">
        <v>1005</v>
      </c>
      <c r="K11" s="2" t="s">
        <v>76</v>
      </c>
      <c r="L11" s="2">
        <v>5996</v>
      </c>
      <c r="M11" s="2" t="s">
        <v>58</v>
      </c>
      <c r="O11" s="2" t="s">
        <v>32</v>
      </c>
      <c r="P11" s="2" t="s">
        <v>40</v>
      </c>
      <c r="Q11" s="2" t="s">
        <v>173</v>
      </c>
      <c r="R11" s="2" t="s">
        <v>59</v>
      </c>
      <c r="S11" s="3" t="s">
        <v>60</v>
      </c>
      <c r="U11" s="4">
        <v>0</v>
      </c>
      <c r="V11" s="4">
        <v>0</v>
      </c>
      <c r="W11" s="2">
        <v>5</v>
      </c>
      <c r="X11" s="4">
        <v>380</v>
      </c>
      <c r="Y11" s="4">
        <v>1917.4</v>
      </c>
      <c r="Z11" s="4">
        <f t="shared" si="0"/>
        <v>2297.4</v>
      </c>
    </row>
    <row r="12" spans="1:26" ht="27.75" customHeight="1" x14ac:dyDescent="0.2">
      <c r="A12" s="2" t="s">
        <v>26</v>
      </c>
      <c r="B12" s="2">
        <v>4576</v>
      </c>
      <c r="C12" s="2" t="s">
        <v>41</v>
      </c>
      <c r="D12" s="2">
        <v>3820</v>
      </c>
      <c r="E12" s="2" t="s">
        <v>35</v>
      </c>
      <c r="F12" s="2" t="s">
        <v>27</v>
      </c>
      <c r="G12" s="2" t="s">
        <v>28</v>
      </c>
      <c r="H12" s="2" t="s">
        <v>29</v>
      </c>
      <c r="I12" s="2" t="s">
        <v>30</v>
      </c>
      <c r="J12" s="2">
        <v>9099</v>
      </c>
      <c r="K12" s="2" t="s">
        <v>31</v>
      </c>
      <c r="L12" s="2">
        <v>5994</v>
      </c>
      <c r="M12" s="2" t="s">
        <v>94</v>
      </c>
      <c r="N12" s="2" t="s">
        <v>95</v>
      </c>
      <c r="O12" s="2" t="s">
        <v>32</v>
      </c>
      <c r="P12" s="2" t="s">
        <v>42</v>
      </c>
      <c r="Q12" s="2" t="s">
        <v>96</v>
      </c>
      <c r="R12" s="2" t="s">
        <v>65</v>
      </c>
      <c r="S12" s="3" t="s">
        <v>66</v>
      </c>
      <c r="T12" s="2" t="s">
        <v>34</v>
      </c>
      <c r="U12" s="4">
        <v>1840.42</v>
      </c>
      <c r="V12" s="4">
        <v>48</v>
      </c>
      <c r="W12" s="2">
        <v>3</v>
      </c>
      <c r="X12" s="4">
        <v>184.59</v>
      </c>
      <c r="Y12" s="4">
        <v>834.2</v>
      </c>
      <c r="Z12" s="4">
        <f t="shared" si="0"/>
        <v>2907.21</v>
      </c>
    </row>
    <row r="13" spans="1:26" ht="27.75" customHeight="1" x14ac:dyDescent="0.2">
      <c r="A13" s="2" t="s">
        <v>26</v>
      </c>
      <c r="B13" s="2">
        <v>4608</v>
      </c>
      <c r="C13" s="2" t="s">
        <v>97</v>
      </c>
      <c r="D13" s="2">
        <v>4800</v>
      </c>
      <c r="E13" s="2" t="s">
        <v>44</v>
      </c>
      <c r="F13" s="2" t="s">
        <v>27</v>
      </c>
      <c r="G13" s="2" t="s">
        <v>28</v>
      </c>
      <c r="H13" s="2" t="s">
        <v>29</v>
      </c>
      <c r="I13" s="2" t="s">
        <v>30</v>
      </c>
      <c r="J13" s="2">
        <v>1005</v>
      </c>
      <c r="K13" s="2" t="s">
        <v>76</v>
      </c>
      <c r="L13" s="2">
        <v>5978</v>
      </c>
      <c r="M13" s="2" t="s">
        <v>91</v>
      </c>
      <c r="O13" s="2" t="s">
        <v>32</v>
      </c>
      <c r="P13" s="2" t="s">
        <v>45</v>
      </c>
      <c r="Q13" s="2" t="s">
        <v>98</v>
      </c>
      <c r="R13" s="2" t="s">
        <v>72</v>
      </c>
      <c r="S13" s="3" t="s">
        <v>99</v>
      </c>
      <c r="T13" s="2" t="s">
        <v>33</v>
      </c>
      <c r="U13" s="4">
        <v>1026.0999999999999</v>
      </c>
      <c r="V13" s="4">
        <v>0</v>
      </c>
      <c r="W13" s="2">
        <v>2</v>
      </c>
      <c r="X13" s="4">
        <v>220</v>
      </c>
      <c r="Y13" s="4">
        <v>635.22</v>
      </c>
      <c r="Z13" s="4">
        <f t="shared" si="0"/>
        <v>1881.32</v>
      </c>
    </row>
    <row r="14" spans="1:26" ht="27.75" customHeight="1" x14ac:dyDescent="0.2">
      <c r="A14" s="2" t="s">
        <v>26</v>
      </c>
      <c r="B14" s="2">
        <v>4611</v>
      </c>
      <c r="C14" s="2" t="s">
        <v>100</v>
      </c>
      <c r="D14" s="2">
        <v>3600</v>
      </c>
      <c r="E14" s="2" t="s">
        <v>36</v>
      </c>
      <c r="F14" s="2" t="s">
        <v>27</v>
      </c>
      <c r="G14" s="2" t="s">
        <v>28</v>
      </c>
      <c r="H14" s="2" t="s">
        <v>29</v>
      </c>
      <c r="I14" s="2" t="s">
        <v>30</v>
      </c>
      <c r="J14" s="2">
        <v>9099</v>
      </c>
      <c r="K14" s="2" t="s">
        <v>31</v>
      </c>
      <c r="L14" s="2">
        <v>5990</v>
      </c>
      <c r="M14" s="2" t="s">
        <v>101</v>
      </c>
      <c r="N14" s="2" t="s">
        <v>102</v>
      </c>
      <c r="O14" s="2" t="s">
        <v>32</v>
      </c>
      <c r="P14" s="2" t="s">
        <v>42</v>
      </c>
      <c r="Q14" s="2" t="s">
        <v>103</v>
      </c>
      <c r="R14" s="2" t="s">
        <v>65</v>
      </c>
      <c r="S14" s="3" t="s">
        <v>104</v>
      </c>
      <c r="T14" s="2" t="s">
        <v>34</v>
      </c>
      <c r="U14" s="4">
        <v>1873.69</v>
      </c>
      <c r="V14" s="4">
        <v>24</v>
      </c>
      <c r="W14" s="2">
        <v>2</v>
      </c>
      <c r="X14" s="4">
        <v>166.96</v>
      </c>
      <c r="Y14" s="4">
        <v>559.41</v>
      </c>
      <c r="Z14" s="4">
        <f t="shared" si="0"/>
        <v>2624.06</v>
      </c>
    </row>
    <row r="15" spans="1:26" ht="27.75" customHeight="1" x14ac:dyDescent="0.2">
      <c r="A15" s="2" t="s">
        <v>26</v>
      </c>
      <c r="B15" s="2">
        <v>4613</v>
      </c>
      <c r="C15" s="2" t="s">
        <v>105</v>
      </c>
      <c r="D15" s="2">
        <v>1200</v>
      </c>
      <c r="E15" s="2" t="s">
        <v>106</v>
      </c>
      <c r="F15" s="2" t="s">
        <v>27</v>
      </c>
      <c r="G15" s="2" t="s">
        <v>28</v>
      </c>
      <c r="H15" s="2" t="s">
        <v>29</v>
      </c>
      <c r="I15" s="2" t="s">
        <v>30</v>
      </c>
      <c r="J15" s="2">
        <v>9099</v>
      </c>
      <c r="K15" s="2" t="s">
        <v>31</v>
      </c>
      <c r="L15" s="2">
        <v>6009</v>
      </c>
      <c r="M15" s="2" t="s">
        <v>107</v>
      </c>
      <c r="N15" s="2" t="s">
        <v>108</v>
      </c>
      <c r="O15" s="2" t="s">
        <v>32</v>
      </c>
      <c r="P15" s="2" t="s">
        <v>109</v>
      </c>
      <c r="Q15" s="2" t="s">
        <v>110</v>
      </c>
      <c r="R15" s="2" t="s">
        <v>80</v>
      </c>
      <c r="S15" s="3" t="s">
        <v>80</v>
      </c>
      <c r="T15" s="2" t="s">
        <v>33</v>
      </c>
      <c r="U15" s="4">
        <v>2438.46</v>
      </c>
      <c r="V15" s="4">
        <v>0</v>
      </c>
      <c r="W15" s="2">
        <v>0</v>
      </c>
      <c r="X15" s="4">
        <v>0</v>
      </c>
      <c r="Y15" s="4">
        <v>0</v>
      </c>
      <c r="Z15" s="4">
        <f t="shared" si="0"/>
        <v>2438.46</v>
      </c>
    </row>
    <row r="16" spans="1:26" ht="27.75" customHeight="1" x14ac:dyDescent="0.2">
      <c r="A16" s="2" t="s">
        <v>26</v>
      </c>
      <c r="B16" s="2">
        <v>4619</v>
      </c>
      <c r="C16" s="2" t="s">
        <v>43</v>
      </c>
      <c r="D16" s="2">
        <v>4800</v>
      </c>
      <c r="E16" s="2" t="s">
        <v>44</v>
      </c>
      <c r="F16" s="2" t="s">
        <v>27</v>
      </c>
      <c r="G16" s="2" t="s">
        <v>28</v>
      </c>
      <c r="H16" s="2" t="s">
        <v>29</v>
      </c>
      <c r="I16" s="2" t="s">
        <v>30</v>
      </c>
      <c r="J16" s="2">
        <v>9099</v>
      </c>
      <c r="K16" s="2" t="s">
        <v>31</v>
      </c>
      <c r="L16" s="2">
        <v>5960</v>
      </c>
      <c r="M16" s="2" t="s">
        <v>111</v>
      </c>
      <c r="N16" s="2" t="s">
        <v>112</v>
      </c>
      <c r="O16" s="2" t="s">
        <v>32</v>
      </c>
      <c r="P16" s="2" t="s">
        <v>37</v>
      </c>
      <c r="Q16" s="2" t="s">
        <v>71</v>
      </c>
      <c r="R16" s="2" t="s">
        <v>80</v>
      </c>
      <c r="S16" s="3" t="s">
        <v>73</v>
      </c>
      <c r="T16" s="2" t="s">
        <v>33</v>
      </c>
      <c r="U16" s="4">
        <v>548.1</v>
      </c>
      <c r="V16" s="4">
        <v>0</v>
      </c>
      <c r="W16" s="2">
        <v>5</v>
      </c>
      <c r="X16" s="4">
        <v>220</v>
      </c>
      <c r="Y16" s="4">
        <v>1589.94</v>
      </c>
      <c r="Z16" s="4">
        <f t="shared" si="0"/>
        <v>2358.04</v>
      </c>
    </row>
    <row r="17" spans="1:26" ht="27.75" customHeight="1" x14ac:dyDescent="0.2">
      <c r="A17" s="2" t="s">
        <v>26</v>
      </c>
      <c r="B17" s="2">
        <v>4649</v>
      </c>
      <c r="C17" s="2" t="s">
        <v>113</v>
      </c>
      <c r="D17" s="2">
        <v>4400</v>
      </c>
      <c r="E17" s="2" t="s">
        <v>114</v>
      </c>
      <c r="F17" s="2" t="s">
        <v>27</v>
      </c>
      <c r="G17" s="2" t="s">
        <v>28</v>
      </c>
      <c r="H17" s="2" t="s">
        <v>29</v>
      </c>
      <c r="I17" s="2" t="s">
        <v>30</v>
      </c>
      <c r="J17" s="2">
        <v>9099</v>
      </c>
      <c r="K17" s="2" t="s">
        <v>31</v>
      </c>
      <c r="L17" s="2">
        <v>6018</v>
      </c>
      <c r="M17" s="2" t="s">
        <v>115</v>
      </c>
      <c r="O17" s="2" t="s">
        <v>32</v>
      </c>
      <c r="P17" s="2" t="s">
        <v>37</v>
      </c>
      <c r="Q17" s="2" t="s">
        <v>116</v>
      </c>
      <c r="R17" s="2" t="s">
        <v>117</v>
      </c>
      <c r="S17" s="3" t="s">
        <v>118</v>
      </c>
      <c r="T17" s="2" t="s">
        <v>33</v>
      </c>
      <c r="U17" s="4">
        <f>2536.99+2857.27</f>
        <v>5394.26</v>
      </c>
      <c r="V17" s="4">
        <v>0</v>
      </c>
      <c r="W17" s="2">
        <v>0</v>
      </c>
      <c r="X17" s="4">
        <v>160</v>
      </c>
      <c r="Y17" s="4">
        <f>1484.89-160</f>
        <v>1324.89</v>
      </c>
      <c r="Z17" s="4">
        <f t="shared" si="0"/>
        <v>6879.1500000000005</v>
      </c>
    </row>
    <row r="18" spans="1:26" ht="27.75" customHeight="1" x14ac:dyDescent="0.2">
      <c r="A18" s="2" t="s">
        <v>26</v>
      </c>
      <c r="B18" s="2">
        <v>4677</v>
      </c>
      <c r="C18" s="2" t="s">
        <v>119</v>
      </c>
      <c r="D18" s="2">
        <v>3600</v>
      </c>
      <c r="E18" s="2" t="s">
        <v>36</v>
      </c>
      <c r="F18" s="2" t="s">
        <v>27</v>
      </c>
      <c r="G18" s="2" t="s">
        <v>28</v>
      </c>
      <c r="H18" s="2" t="s">
        <v>29</v>
      </c>
      <c r="I18" s="2" t="s">
        <v>30</v>
      </c>
      <c r="J18" s="2">
        <v>9099</v>
      </c>
      <c r="K18" s="2" t="s">
        <v>31</v>
      </c>
      <c r="L18" s="2">
        <v>5986</v>
      </c>
      <c r="M18" s="2" t="s">
        <v>120</v>
      </c>
      <c r="N18" s="2" t="s">
        <v>121</v>
      </c>
      <c r="O18" s="2" t="s">
        <v>32</v>
      </c>
      <c r="P18" s="2" t="s">
        <v>37</v>
      </c>
      <c r="Q18" s="2" t="s">
        <v>116</v>
      </c>
      <c r="R18" s="2" t="s">
        <v>122</v>
      </c>
      <c r="S18" s="3" t="s">
        <v>65</v>
      </c>
      <c r="T18" s="2" t="s">
        <v>34</v>
      </c>
      <c r="U18" s="4">
        <v>1484.06</v>
      </c>
      <c r="V18" s="4">
        <v>24</v>
      </c>
      <c r="W18" s="2">
        <v>2</v>
      </c>
      <c r="X18" s="4">
        <v>120.06</v>
      </c>
      <c r="Y18" s="4">
        <v>500.52</v>
      </c>
      <c r="Z18" s="4">
        <f t="shared" si="0"/>
        <v>2128.64</v>
      </c>
    </row>
    <row r="19" spans="1:26" ht="27.75" customHeight="1" x14ac:dyDescent="0.2">
      <c r="A19" s="2" t="s">
        <v>26</v>
      </c>
      <c r="B19" s="2">
        <v>4691</v>
      </c>
      <c r="C19" s="2" t="s">
        <v>123</v>
      </c>
      <c r="D19" s="2">
        <v>3600</v>
      </c>
      <c r="E19" s="2" t="s">
        <v>36</v>
      </c>
      <c r="F19" s="2" t="s">
        <v>27</v>
      </c>
      <c r="G19" s="2" t="s">
        <v>28</v>
      </c>
      <c r="H19" s="2" t="s">
        <v>29</v>
      </c>
      <c r="I19" s="2" t="s">
        <v>30</v>
      </c>
      <c r="J19" s="2">
        <v>9099</v>
      </c>
      <c r="K19" s="2" t="s">
        <v>31</v>
      </c>
      <c r="L19" s="2">
        <v>5979</v>
      </c>
      <c r="M19" s="2" t="s">
        <v>124</v>
      </c>
      <c r="N19" s="2" t="s">
        <v>125</v>
      </c>
      <c r="O19" s="2" t="s">
        <v>32</v>
      </c>
      <c r="P19" s="2" t="s">
        <v>40</v>
      </c>
      <c r="Q19" s="2" t="s">
        <v>126</v>
      </c>
      <c r="R19" s="2" t="s">
        <v>72</v>
      </c>
      <c r="S19" s="3" t="s">
        <v>99</v>
      </c>
      <c r="T19" s="2" t="s">
        <v>34</v>
      </c>
      <c r="U19" s="4">
        <v>1728.11</v>
      </c>
      <c r="V19" s="4">
        <v>24</v>
      </c>
      <c r="W19" s="2">
        <v>2</v>
      </c>
      <c r="X19" s="4">
        <v>146.13</v>
      </c>
      <c r="Y19" s="4">
        <v>529.98</v>
      </c>
      <c r="Z19" s="4">
        <f t="shared" si="0"/>
        <v>2428.2199999999998</v>
      </c>
    </row>
    <row r="20" spans="1:26" ht="27.75" customHeight="1" x14ac:dyDescent="0.2">
      <c r="A20" s="2" t="s">
        <v>26</v>
      </c>
      <c r="B20" s="2">
        <v>4693</v>
      </c>
      <c r="C20" s="2" t="s">
        <v>127</v>
      </c>
      <c r="D20" s="2">
        <v>4400</v>
      </c>
      <c r="E20" s="2" t="s">
        <v>114</v>
      </c>
      <c r="F20" s="2" t="s">
        <v>27</v>
      </c>
      <c r="G20" s="2" t="s">
        <v>28</v>
      </c>
      <c r="H20" s="2" t="s">
        <v>29</v>
      </c>
      <c r="I20" s="2" t="s">
        <v>30</v>
      </c>
      <c r="J20" s="2">
        <v>9099</v>
      </c>
      <c r="K20" s="2" t="s">
        <v>31</v>
      </c>
      <c r="L20" s="2">
        <v>5988</v>
      </c>
      <c r="M20" s="2" t="s">
        <v>128</v>
      </c>
      <c r="O20" s="2" t="s">
        <v>32</v>
      </c>
      <c r="P20" s="2" t="s">
        <v>176</v>
      </c>
      <c r="Q20" s="2" t="s">
        <v>174</v>
      </c>
      <c r="R20" s="2" t="s">
        <v>72</v>
      </c>
      <c r="S20" s="3" t="s">
        <v>73</v>
      </c>
      <c r="U20" s="4">
        <v>0</v>
      </c>
      <c r="V20" s="4">
        <v>0</v>
      </c>
      <c r="W20" s="2">
        <v>4</v>
      </c>
      <c r="X20" s="4">
        <v>220</v>
      </c>
      <c r="Y20" s="4">
        <v>1236.6199999999999</v>
      </c>
      <c r="Z20" s="4">
        <f t="shared" si="0"/>
        <v>1456.62</v>
      </c>
    </row>
    <row r="21" spans="1:26" ht="27.75" customHeight="1" x14ac:dyDescent="0.2">
      <c r="A21" s="2" t="s">
        <v>26</v>
      </c>
      <c r="B21" s="2">
        <v>4761</v>
      </c>
      <c r="C21" s="2" t="s">
        <v>129</v>
      </c>
      <c r="D21" s="2">
        <v>3100</v>
      </c>
      <c r="E21" s="2" t="s">
        <v>75</v>
      </c>
      <c r="F21" s="2" t="s">
        <v>27</v>
      </c>
      <c r="G21" s="2" t="s">
        <v>28</v>
      </c>
      <c r="H21" s="2" t="s">
        <v>29</v>
      </c>
      <c r="I21" s="2" t="s">
        <v>30</v>
      </c>
      <c r="J21" s="2">
        <v>9099</v>
      </c>
      <c r="K21" s="2" t="s">
        <v>31</v>
      </c>
      <c r="L21" s="2">
        <v>6008</v>
      </c>
      <c r="M21" s="2" t="s">
        <v>77</v>
      </c>
      <c r="N21" s="2" t="s">
        <v>130</v>
      </c>
      <c r="O21" s="2" t="s">
        <v>32</v>
      </c>
      <c r="P21" s="2" t="s">
        <v>37</v>
      </c>
      <c r="Q21" s="2" t="s">
        <v>79</v>
      </c>
      <c r="R21" s="2" t="s">
        <v>80</v>
      </c>
      <c r="S21" s="3" t="s">
        <v>72</v>
      </c>
      <c r="T21" s="2" t="s">
        <v>33</v>
      </c>
      <c r="U21" s="4">
        <v>2246.19</v>
      </c>
      <c r="V21" s="4">
        <v>0</v>
      </c>
      <c r="W21" s="2">
        <v>2</v>
      </c>
      <c r="X21" s="4">
        <v>160</v>
      </c>
      <c r="Y21" s="4">
        <v>441.63</v>
      </c>
      <c r="Z21" s="4">
        <f t="shared" si="0"/>
        <v>2847.82</v>
      </c>
    </row>
    <row r="22" spans="1:26" ht="27.75" customHeight="1" x14ac:dyDescent="0.2">
      <c r="A22" s="2" t="s">
        <v>26</v>
      </c>
      <c r="B22" s="2">
        <v>8049</v>
      </c>
      <c r="C22" s="2" t="s">
        <v>131</v>
      </c>
      <c r="D22" s="2">
        <v>3600</v>
      </c>
      <c r="E22" s="2" t="s">
        <v>36</v>
      </c>
      <c r="F22" s="2" t="s">
        <v>27</v>
      </c>
      <c r="G22" s="2" t="s">
        <v>28</v>
      </c>
      <c r="H22" s="2" t="s">
        <v>132</v>
      </c>
      <c r="I22" s="2" t="s">
        <v>133</v>
      </c>
      <c r="J22" s="2">
        <v>1005</v>
      </c>
      <c r="K22" s="2" t="s">
        <v>76</v>
      </c>
      <c r="L22" s="2">
        <v>5992</v>
      </c>
      <c r="M22" s="2" t="s">
        <v>134</v>
      </c>
      <c r="N22" s="2" t="s">
        <v>135</v>
      </c>
      <c r="O22" s="2" t="s">
        <v>32</v>
      </c>
      <c r="P22" s="2" t="s">
        <v>45</v>
      </c>
      <c r="Q22" s="2" t="s">
        <v>136</v>
      </c>
      <c r="R22" s="2" t="s">
        <v>104</v>
      </c>
      <c r="S22" s="3" t="s">
        <v>104</v>
      </c>
      <c r="T22" s="2" t="s">
        <v>33</v>
      </c>
      <c r="U22" s="4">
        <v>2443.9699999999998</v>
      </c>
      <c r="V22" s="4">
        <v>0</v>
      </c>
      <c r="W22" s="2">
        <v>1</v>
      </c>
      <c r="X22" s="4">
        <v>220</v>
      </c>
      <c r="Y22" s="4">
        <v>223.5</v>
      </c>
      <c r="Z22" s="4">
        <f t="shared" si="0"/>
        <v>2887.47</v>
      </c>
    </row>
    <row r="23" spans="1:26" ht="27.75" customHeight="1" x14ac:dyDescent="0.2">
      <c r="A23" s="2" t="s">
        <v>26</v>
      </c>
      <c r="B23" s="2">
        <v>8134</v>
      </c>
      <c r="C23" s="2" t="s">
        <v>137</v>
      </c>
      <c r="D23" s="2">
        <v>3810</v>
      </c>
      <c r="E23" s="2" t="s">
        <v>138</v>
      </c>
      <c r="F23" s="2" t="s">
        <v>27</v>
      </c>
      <c r="G23" s="2" t="s">
        <v>28</v>
      </c>
      <c r="H23" s="2" t="s">
        <v>132</v>
      </c>
      <c r="I23" s="2" t="s">
        <v>133</v>
      </c>
      <c r="J23" s="2">
        <v>3002</v>
      </c>
      <c r="K23" s="2" t="s">
        <v>139</v>
      </c>
      <c r="L23" s="2">
        <v>6017</v>
      </c>
      <c r="M23" s="2" t="s">
        <v>115</v>
      </c>
      <c r="O23" s="2" t="s">
        <v>32</v>
      </c>
      <c r="P23" s="2" t="s">
        <v>37</v>
      </c>
      <c r="Q23" s="2" t="s">
        <v>116</v>
      </c>
      <c r="R23" s="2" t="s">
        <v>117</v>
      </c>
      <c r="S23" s="3" t="s">
        <v>118</v>
      </c>
      <c r="T23" s="2" t="s">
        <v>33</v>
      </c>
      <c r="U23" s="4">
        <f>2536.99+2857.27</f>
        <v>5394.26</v>
      </c>
      <c r="V23" s="4">
        <v>0</v>
      </c>
      <c r="W23" s="2">
        <v>0</v>
      </c>
      <c r="X23" s="4">
        <v>160</v>
      </c>
      <c r="Y23" s="4">
        <f>1484.89-X23</f>
        <v>1324.89</v>
      </c>
      <c r="Z23" s="4">
        <f t="shared" si="0"/>
        <v>6879.1500000000005</v>
      </c>
    </row>
    <row r="24" spans="1:26" ht="27.75" customHeight="1" x14ac:dyDescent="0.2">
      <c r="A24" s="2" t="s">
        <v>26</v>
      </c>
      <c r="B24" s="2">
        <v>8303</v>
      </c>
      <c r="C24" s="2" t="s">
        <v>140</v>
      </c>
      <c r="D24" s="2">
        <v>4711</v>
      </c>
      <c r="E24" s="2" t="s">
        <v>141</v>
      </c>
      <c r="F24" s="2" t="s">
        <v>27</v>
      </c>
      <c r="G24" s="2" t="s">
        <v>28</v>
      </c>
      <c r="H24" s="2" t="s">
        <v>132</v>
      </c>
      <c r="I24" s="2" t="s">
        <v>133</v>
      </c>
      <c r="J24" s="2">
        <v>1005</v>
      </c>
      <c r="K24" s="2" t="s">
        <v>76</v>
      </c>
      <c r="L24" s="2">
        <v>542</v>
      </c>
      <c r="M24" s="2" t="s">
        <v>142</v>
      </c>
      <c r="N24" s="2" t="s">
        <v>143</v>
      </c>
      <c r="O24" s="2" t="s">
        <v>32</v>
      </c>
      <c r="P24" s="2" t="s">
        <v>144</v>
      </c>
      <c r="Q24" s="2" t="s">
        <v>39</v>
      </c>
      <c r="R24" s="2" t="s">
        <v>80</v>
      </c>
      <c r="S24" s="3" t="s">
        <v>83</v>
      </c>
      <c r="T24" s="2" t="s">
        <v>33</v>
      </c>
      <c r="U24" s="4">
        <v>1905.54</v>
      </c>
      <c r="V24" s="4">
        <v>0</v>
      </c>
      <c r="W24" s="2">
        <v>4</v>
      </c>
      <c r="X24" s="4">
        <v>220</v>
      </c>
      <c r="Y24" s="4">
        <v>1482.18</v>
      </c>
      <c r="Z24" s="4">
        <f t="shared" si="0"/>
        <v>3607.7200000000003</v>
      </c>
    </row>
    <row r="25" spans="1:26" ht="27.75" customHeight="1" x14ac:dyDescent="0.2">
      <c r="A25" s="2" t="s">
        <v>26</v>
      </c>
      <c r="B25" s="2">
        <v>8309</v>
      </c>
      <c r="C25" s="2" t="s">
        <v>145</v>
      </c>
      <c r="D25" s="2">
        <v>4400</v>
      </c>
      <c r="E25" s="2" t="s">
        <v>114</v>
      </c>
      <c r="F25" s="2" t="s">
        <v>27</v>
      </c>
      <c r="G25" s="2" t="s">
        <v>28</v>
      </c>
      <c r="H25" s="2" t="s">
        <v>132</v>
      </c>
      <c r="I25" s="2" t="s">
        <v>133</v>
      </c>
      <c r="J25" s="2">
        <v>1005</v>
      </c>
      <c r="K25" s="2" t="s">
        <v>76</v>
      </c>
      <c r="L25" s="2">
        <v>5975</v>
      </c>
      <c r="M25" s="2" t="s">
        <v>91</v>
      </c>
      <c r="O25" s="2" t="s">
        <v>32</v>
      </c>
      <c r="P25" s="2" t="s">
        <v>45</v>
      </c>
      <c r="Q25" s="2" t="s">
        <v>98</v>
      </c>
      <c r="R25" s="2" t="s">
        <v>72</v>
      </c>
      <c r="S25" s="3" t="s">
        <v>99</v>
      </c>
      <c r="T25" s="2" t="s">
        <v>33</v>
      </c>
      <c r="U25" s="4">
        <v>1026.0999999999999</v>
      </c>
      <c r="V25" s="4">
        <v>0</v>
      </c>
      <c r="W25" s="2">
        <v>0</v>
      </c>
      <c r="X25" s="4">
        <v>220</v>
      </c>
      <c r="Y25" s="4">
        <f>855.22-X25</f>
        <v>635.22</v>
      </c>
      <c r="Z25" s="4">
        <f t="shared" si="0"/>
        <v>1881.32</v>
      </c>
    </row>
    <row r="26" spans="1:26" ht="27.75" customHeight="1" x14ac:dyDescent="0.2">
      <c r="A26" s="2" t="s">
        <v>26</v>
      </c>
      <c r="B26" s="2">
        <v>60481</v>
      </c>
      <c r="C26" s="2" t="s">
        <v>146</v>
      </c>
      <c r="D26" s="2">
        <v>4741</v>
      </c>
      <c r="E26" s="2" t="s">
        <v>90</v>
      </c>
      <c r="F26" s="2" t="s">
        <v>27</v>
      </c>
      <c r="G26" s="2" t="s">
        <v>28</v>
      </c>
      <c r="H26" s="2" t="s">
        <v>147</v>
      </c>
      <c r="I26" s="2" t="s">
        <v>148</v>
      </c>
      <c r="J26" s="2">
        <v>1005</v>
      </c>
      <c r="K26" s="2" t="s">
        <v>76</v>
      </c>
      <c r="L26" s="2">
        <v>442</v>
      </c>
      <c r="M26" s="2" t="s">
        <v>91</v>
      </c>
      <c r="O26" s="2" t="s">
        <v>32</v>
      </c>
      <c r="P26" s="2" t="s">
        <v>149</v>
      </c>
      <c r="Q26" s="2" t="s">
        <v>98</v>
      </c>
      <c r="R26" s="2" t="s">
        <v>80</v>
      </c>
      <c r="S26" s="3" t="s">
        <v>73</v>
      </c>
      <c r="T26" s="2" t="s">
        <v>33</v>
      </c>
      <c r="U26" s="4">
        <v>2628.02</v>
      </c>
      <c r="V26" s="4">
        <v>0</v>
      </c>
      <c r="W26" s="2">
        <v>5</v>
      </c>
      <c r="X26" s="4">
        <v>220</v>
      </c>
      <c r="Y26" s="4">
        <v>1905.66</v>
      </c>
      <c r="Z26" s="4">
        <f t="shared" si="0"/>
        <v>4753.68</v>
      </c>
    </row>
    <row r="27" spans="1:26" ht="27.75" customHeight="1" x14ac:dyDescent="0.2">
      <c r="A27" s="2" t="s">
        <v>26</v>
      </c>
      <c r="B27" s="2">
        <v>60506</v>
      </c>
      <c r="C27" s="2" t="s">
        <v>150</v>
      </c>
      <c r="D27" s="2">
        <v>4000</v>
      </c>
      <c r="E27" s="2" t="s">
        <v>151</v>
      </c>
      <c r="F27" s="2" t="s">
        <v>152</v>
      </c>
      <c r="G27" s="2" t="s">
        <v>153</v>
      </c>
      <c r="H27" s="2" t="s">
        <v>154</v>
      </c>
      <c r="I27" s="2" t="s">
        <v>155</v>
      </c>
      <c r="J27" s="2">
        <v>6001</v>
      </c>
      <c r="K27" s="2" t="s">
        <v>156</v>
      </c>
      <c r="L27" s="2">
        <v>6004</v>
      </c>
      <c r="M27" s="2" t="s">
        <v>157</v>
      </c>
      <c r="O27" s="2" t="s">
        <v>32</v>
      </c>
      <c r="P27" s="2" t="s">
        <v>45</v>
      </c>
      <c r="Q27" s="2" t="s">
        <v>98</v>
      </c>
      <c r="R27" s="2" t="s">
        <v>72</v>
      </c>
      <c r="S27" s="3" t="s">
        <v>99</v>
      </c>
      <c r="T27" s="2" t="s">
        <v>33</v>
      </c>
      <c r="U27" s="4">
        <v>1788.2</v>
      </c>
      <c r="V27" s="4">
        <v>0</v>
      </c>
      <c r="W27" s="2">
        <v>2</v>
      </c>
      <c r="X27" s="4">
        <v>220</v>
      </c>
      <c r="Y27" s="4">
        <v>806.79</v>
      </c>
      <c r="Z27" s="4">
        <f t="shared" si="0"/>
        <v>2814.99</v>
      </c>
    </row>
    <row r="28" spans="1:26" ht="27.75" customHeight="1" x14ac:dyDescent="0.2">
      <c r="A28" s="2" t="s">
        <v>26</v>
      </c>
      <c r="B28" s="2">
        <v>60509</v>
      </c>
      <c r="C28" s="2" t="s">
        <v>158</v>
      </c>
      <c r="D28" s="2">
        <v>3000</v>
      </c>
      <c r="E28" s="2" t="s">
        <v>159</v>
      </c>
      <c r="F28" s="2" t="s">
        <v>152</v>
      </c>
      <c r="G28" s="2" t="s">
        <v>153</v>
      </c>
      <c r="H28" s="2" t="s">
        <v>154</v>
      </c>
      <c r="I28" s="2" t="s">
        <v>155</v>
      </c>
      <c r="J28" s="2">
        <v>6001</v>
      </c>
      <c r="K28" s="2" t="s">
        <v>156</v>
      </c>
      <c r="L28" s="2">
        <v>5993</v>
      </c>
      <c r="M28" s="2" t="s">
        <v>160</v>
      </c>
      <c r="N28" s="2" t="s">
        <v>161</v>
      </c>
      <c r="O28" s="2" t="s">
        <v>32</v>
      </c>
      <c r="P28" s="2" t="s">
        <v>45</v>
      </c>
      <c r="Q28" s="2" t="s">
        <v>162</v>
      </c>
      <c r="R28" s="2" t="s">
        <v>163</v>
      </c>
      <c r="S28" s="3" t="s">
        <v>73</v>
      </c>
      <c r="T28" s="2" t="s">
        <v>33</v>
      </c>
      <c r="U28" s="4">
        <v>20064.099999999999</v>
      </c>
      <c r="V28" s="4">
        <v>0</v>
      </c>
      <c r="W28" s="2">
        <v>8</v>
      </c>
      <c r="X28" s="4">
        <v>1043.6199999999999</v>
      </c>
      <c r="Y28" s="4">
        <v>15654.24</v>
      </c>
      <c r="Z28" s="4">
        <f t="shared" si="0"/>
        <v>36761.96</v>
      </c>
    </row>
    <row r="29" spans="1:26" ht="27.75" customHeight="1" x14ac:dyDescent="0.2">
      <c r="A29" s="2" t="s">
        <v>26</v>
      </c>
      <c r="B29" s="2">
        <v>60515</v>
      </c>
      <c r="C29" s="2" t="s">
        <v>164</v>
      </c>
      <c r="D29" s="2">
        <v>1000</v>
      </c>
      <c r="E29" s="2" t="s">
        <v>165</v>
      </c>
      <c r="F29" s="2" t="s">
        <v>152</v>
      </c>
      <c r="G29" s="2" t="s">
        <v>153</v>
      </c>
      <c r="H29" s="2" t="s">
        <v>166</v>
      </c>
      <c r="I29" s="2" t="s">
        <v>167</v>
      </c>
      <c r="J29" s="2">
        <v>1000</v>
      </c>
      <c r="K29" s="2" t="s">
        <v>168</v>
      </c>
      <c r="L29" s="2">
        <v>6013</v>
      </c>
      <c r="M29" s="2" t="s">
        <v>169</v>
      </c>
      <c r="N29" s="2" t="s">
        <v>170</v>
      </c>
      <c r="O29" s="2" t="s">
        <v>32</v>
      </c>
      <c r="P29" s="3" t="s">
        <v>116</v>
      </c>
      <c r="Q29" s="3" t="s">
        <v>37</v>
      </c>
      <c r="R29" s="2" t="s">
        <v>171</v>
      </c>
      <c r="S29" s="3" t="s">
        <v>171</v>
      </c>
      <c r="T29" s="2" t="s">
        <v>33</v>
      </c>
      <c r="U29" s="4">
        <v>10103.959999999999</v>
      </c>
      <c r="V29" s="4">
        <v>0</v>
      </c>
      <c r="W29" s="2">
        <v>0</v>
      </c>
      <c r="X29" s="4">
        <v>0</v>
      </c>
      <c r="Y29" s="4">
        <v>0</v>
      </c>
      <c r="Z29" s="4">
        <f t="shared" si="0"/>
        <v>10103.959999999999</v>
      </c>
    </row>
    <row r="30" spans="1:26" ht="27.75" customHeight="1" x14ac:dyDescent="0.2">
      <c r="A30" s="2" t="s">
        <v>26</v>
      </c>
      <c r="B30" s="2">
        <v>60515</v>
      </c>
      <c r="C30" s="2" t="s">
        <v>164</v>
      </c>
      <c r="D30" s="2">
        <v>1000</v>
      </c>
      <c r="E30" s="2" t="s">
        <v>165</v>
      </c>
      <c r="F30" s="2" t="s">
        <v>152</v>
      </c>
      <c r="G30" s="2" t="s">
        <v>153</v>
      </c>
      <c r="H30" s="2" t="s">
        <v>166</v>
      </c>
      <c r="I30" s="2" t="s">
        <v>167</v>
      </c>
      <c r="J30" s="2">
        <v>1000</v>
      </c>
      <c r="K30" s="2" t="s">
        <v>168</v>
      </c>
      <c r="L30" s="2">
        <v>6014</v>
      </c>
      <c r="M30" s="2" t="s">
        <v>172</v>
      </c>
      <c r="O30" s="2" t="s">
        <v>32</v>
      </c>
      <c r="P30" s="2" t="s">
        <v>40</v>
      </c>
      <c r="Q30" s="2" t="s">
        <v>174</v>
      </c>
      <c r="R30" s="2" t="s">
        <v>72</v>
      </c>
      <c r="S30" s="3" t="s">
        <v>72</v>
      </c>
      <c r="U30" s="4">
        <v>0</v>
      </c>
      <c r="V30" s="4">
        <v>0</v>
      </c>
      <c r="W30" s="2">
        <v>1</v>
      </c>
      <c r="X30" s="4">
        <v>220</v>
      </c>
      <c r="Y30" s="4">
        <v>384.18</v>
      </c>
      <c r="Z30" s="4">
        <f t="shared" si="0"/>
        <v>604.18000000000006</v>
      </c>
    </row>
    <row r="31" spans="1:26" ht="27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f>SUM(U3:U30)</f>
        <v>78604.78</v>
      </c>
      <c r="V31" s="6">
        <f t="shared" ref="V31:Y31" si="1">SUM(V3:V30)</f>
        <v>391.62</v>
      </c>
      <c r="W31" s="7">
        <f t="shared" si="1"/>
        <v>75</v>
      </c>
      <c r="X31" s="6">
        <f t="shared" si="1"/>
        <v>6241.36</v>
      </c>
      <c r="Y31" s="6">
        <f t="shared" si="1"/>
        <v>42280.55</v>
      </c>
      <c r="Z31" s="6">
        <f>SUM(Z3:Z30)</f>
        <v>127518.31</v>
      </c>
    </row>
    <row r="32" spans="1:26" ht="26.25" customHeight="1" x14ac:dyDescent="0.2"/>
    <row r="33" spans="1:26" ht="69.75" customHeight="1" x14ac:dyDescent="0.2">
      <c r="A33" s="8" t="s">
        <v>175</v>
      </c>
      <c r="B33" s="9">
        <v>45854</v>
      </c>
      <c r="P33" s="11" t="s">
        <v>177</v>
      </c>
    </row>
    <row r="34" spans="1:26" ht="30.75" customHeight="1" x14ac:dyDescent="0.2"/>
    <row r="35" spans="1:26" x14ac:dyDescent="0.2">
      <c r="U35" s="5"/>
      <c r="V35" s="5"/>
      <c r="W35" s="5"/>
      <c r="X35" s="5"/>
      <c r="Y35" s="5"/>
      <c r="Z35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16 a 31.05.2023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Walkiria Santos do Amaral</cp:lastModifiedBy>
  <cp:lastPrinted>2023-05-31T12:03:40Z</cp:lastPrinted>
  <dcterms:created xsi:type="dcterms:W3CDTF">2022-08-05T16:53:28Z</dcterms:created>
  <dcterms:modified xsi:type="dcterms:W3CDTF">2025-07-16T14:11:25Z</dcterms:modified>
</cp:coreProperties>
</file>